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<sst xmlns="http://schemas.openxmlformats.org/spreadsheetml/2006/main" count="20" uniqueCount="19">
  <si>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durée en mn  </t>
  </si>
  <si>
    <t>durée en heures décimales</t>
  </si>
  <si>
    <t xml:space="preserve">Z bactérie </t>
  </si>
  <si>
    <t xml:space="preserve">nb: 39 VP nous donnent 13 réductions décimales le produit est concidéré comme sain </t>
  </si>
  <si>
    <t>nb: pour obtenir les valeur stérilisatrice la température pour un dt est de 121°c</t>
  </si>
  <si>
    <t xml:space="preserve">tableau de calcul du temps nécéssaire pour pasteuriser un aliment </t>
  </si>
  <si>
    <t>renseigner la température de cuisson cela nous donne le temps nécéssaire pour avoir le nb de valeurs pasteurisatrices ici 39</t>
  </si>
  <si>
    <t>Valeurs pasteurisatrices VP (39)</t>
  </si>
  <si>
    <t>nb Dt° 70°c est pour entérococcus fécalis pour d'autres bactéries c'est moins chaud et Z est moins grand</t>
  </si>
  <si>
    <t>durée en heures/min/</t>
  </si>
  <si>
    <t>températur pour Dt° pour un type de bactérie donnée (ici entérococcus fécalis)</t>
  </si>
  <si>
    <t xml:space="preserve">température de cuisson </t>
  </si>
  <si>
    <t>tableau de calcul du nombre de VP en fonction du temps de cuisson et de la température</t>
  </si>
  <si>
    <t>D/t°</t>
  </si>
  <si>
    <t>Z</t>
  </si>
  <si>
    <t>nombre de VP</t>
  </si>
  <si>
    <t>temps de cuisson en minutes</t>
  </si>
  <si>
    <t>temps de ciuisson en heures</t>
  </si>
  <si>
    <t>attention dans les deux tableaux ne modifier que ce qui est en vert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</si>
</sst>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h:mm:ss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183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2" borderId="10" xfId="0" applyFont="1" applyFill="1" applyBorder="1" applyAlignment="1">
      <alignment horizontal="left" vertical="top" wrapText="1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3.140625" style="1" customWidth="1"/>
    <col min="2" max="2" width="11.421875" style="1" customWidth="1"/>
    <col min="3" max="3" width="12.57421875" style="1" customWidth="1"/>
    <col min="4" max="4" width="0.13671875" style="1" customWidth="1"/>
    <col min="5" max="5" width="20.7109375" style="1" customWidth="1"/>
    <col min="6" max="6" width="17.7109375" style="1" customWidth="1"/>
    <col min="7" max="7" width="14.00390625" style="1" customWidth="1"/>
    <col min="8" max="9" width="11.421875" style="1" customWidth="1"/>
    <col min="10" max="10" width="0.85546875" style="17" customWidth="1"/>
    <col min="11" max="11" width="11.421875" style="1" customWidth="1"/>
    <col min="12" max="12" width="19.140625" style="1" customWidth="1"/>
    <col min="13" max="13" width="24.140625" style="1" customWidth="1"/>
    <col min="14" max="16384" width="11.421875" style="1" customWidth="1"/>
  </cols>
  <sheetData>
    <row r="1" spans="1:19" ht="33.75" customHeight="1">
      <c r="A1" s="21" t="s">
        <v>5</v>
      </c>
      <c r="B1" s="21"/>
      <c r="C1" s="21"/>
      <c r="D1" s="21"/>
      <c r="E1" s="21"/>
      <c r="F1" s="21"/>
      <c r="G1" s="21"/>
      <c r="H1" s="21"/>
      <c r="K1" s="22" t="s">
        <v>12</v>
      </c>
      <c r="L1" s="22"/>
      <c r="M1" s="22"/>
      <c r="N1" s="22"/>
      <c r="O1" s="15"/>
      <c r="P1" s="15"/>
      <c r="Q1" s="16"/>
      <c r="R1" s="16"/>
      <c r="S1" s="16"/>
    </row>
    <row r="2" spans="2:19" s="4" customFormat="1" ht="89.25" customHeight="1">
      <c r="B2" s="3" t="s">
        <v>7</v>
      </c>
      <c r="C2" s="3" t="s">
        <v>0</v>
      </c>
      <c r="D2" s="3" t="s">
        <v>1</v>
      </c>
      <c r="E2" s="3" t="s">
        <v>9</v>
      </c>
      <c r="F2" s="3" t="s">
        <v>11</v>
      </c>
      <c r="G2" s="3" t="s">
        <v>10</v>
      </c>
      <c r="H2" s="3" t="s">
        <v>2</v>
      </c>
      <c r="J2" s="18"/>
      <c r="K2" s="23"/>
      <c r="L2" s="23"/>
      <c r="M2" s="23"/>
      <c r="N2" s="23"/>
      <c r="O2" s="15"/>
      <c r="P2" s="15"/>
      <c r="Q2" s="16"/>
      <c r="R2" s="16"/>
      <c r="S2" s="16"/>
    </row>
    <row r="3" spans="2:19" ht="38.25">
      <c r="B3" s="2">
        <v>39</v>
      </c>
      <c r="C3" s="2">
        <f aca="true" t="shared" si="0" ref="C3:C20">B3/(10^((F3-G3)/H3))</f>
        <v>0.06181083450598343</v>
      </c>
      <c r="D3" s="2">
        <f>C3/60</f>
        <v>0.0010301805750997238</v>
      </c>
      <c r="E3" s="6">
        <f>D3/24</f>
        <v>4.292419062915516E-05</v>
      </c>
      <c r="F3" s="12">
        <v>98</v>
      </c>
      <c r="G3" s="2">
        <v>70</v>
      </c>
      <c r="H3" s="2">
        <v>10</v>
      </c>
      <c r="K3" s="11" t="s">
        <v>17</v>
      </c>
      <c r="L3" s="11" t="s">
        <v>16</v>
      </c>
      <c r="M3" s="11" t="s">
        <v>11</v>
      </c>
      <c r="N3" s="11" t="s">
        <v>13</v>
      </c>
      <c r="O3" s="11" t="s">
        <v>14</v>
      </c>
      <c r="P3" s="11" t="s">
        <v>15</v>
      </c>
      <c r="Q3" s="9"/>
      <c r="R3" s="9"/>
      <c r="S3" s="9"/>
    </row>
    <row r="4" spans="2:19" ht="12.75">
      <c r="B4" s="2">
        <v>39</v>
      </c>
      <c r="C4" s="2">
        <f t="shared" si="0"/>
        <v>0.12332882874656667</v>
      </c>
      <c r="D4" s="2">
        <f>C4/60</f>
        <v>0.0020554804791094445</v>
      </c>
      <c r="E4" s="6">
        <f aca="true" t="shared" si="1" ref="E4:E22">D4/24</f>
        <v>8.564501996289352E-05</v>
      </c>
      <c r="F4" s="12">
        <v>95</v>
      </c>
      <c r="G4" s="2">
        <v>70</v>
      </c>
      <c r="H4" s="2">
        <v>10</v>
      </c>
      <c r="K4" s="13">
        <v>1</v>
      </c>
      <c r="L4" s="10">
        <f>K4*60</f>
        <v>60</v>
      </c>
      <c r="M4" s="13">
        <v>65</v>
      </c>
      <c r="N4" s="10">
        <v>70</v>
      </c>
      <c r="O4" s="10">
        <v>10</v>
      </c>
      <c r="P4" s="10">
        <f>L4*10^((M4-N4)/O4)</f>
        <v>18.973665961010276</v>
      </c>
      <c r="Q4" s="9"/>
      <c r="R4" s="9"/>
      <c r="S4" s="9"/>
    </row>
    <row r="5" spans="2:19" ht="12.75">
      <c r="B5" s="2">
        <f aca="true" t="shared" si="2" ref="B5:B22">B4</f>
        <v>39</v>
      </c>
      <c r="C5" s="2">
        <f t="shared" si="0"/>
        <v>0.39</v>
      </c>
      <c r="D5" s="2">
        <f>C5/60</f>
        <v>0.006500000000000001</v>
      </c>
      <c r="E5" s="6">
        <f t="shared" si="1"/>
        <v>0.0002708333333333334</v>
      </c>
      <c r="F5" s="12">
        <v>90</v>
      </c>
      <c r="G5" s="2">
        <v>70</v>
      </c>
      <c r="H5" s="2">
        <v>10</v>
      </c>
      <c r="K5" s="13">
        <v>2.3</v>
      </c>
      <c r="L5" s="10">
        <f aca="true" t="shared" si="3" ref="L5:L16">K5*60</f>
        <v>138</v>
      </c>
      <c r="M5" s="13">
        <v>66</v>
      </c>
      <c r="N5" s="10">
        <v>70</v>
      </c>
      <c r="O5" s="10">
        <v>10</v>
      </c>
      <c r="P5" s="10">
        <f aca="true" t="shared" si="4" ref="P5:P16">L5*10^((M5-N5)/O5)</f>
        <v>54.938789536382615</v>
      </c>
      <c r="Q5" s="9"/>
      <c r="R5" s="9"/>
      <c r="S5" s="9"/>
    </row>
    <row r="6" spans="2:19" ht="12.75">
      <c r="B6" s="2">
        <f t="shared" si="2"/>
        <v>39</v>
      </c>
      <c r="C6" s="2">
        <f t="shared" si="0"/>
        <v>1.2332882874656677</v>
      </c>
      <c r="D6" s="2">
        <f>C6/60</f>
        <v>0.02055480479109446</v>
      </c>
      <c r="E6" s="6">
        <f t="shared" si="1"/>
        <v>0.0008564501996289358</v>
      </c>
      <c r="F6" s="12">
        <v>85</v>
      </c>
      <c r="G6" s="2">
        <v>70</v>
      </c>
      <c r="H6" s="2">
        <v>10</v>
      </c>
      <c r="K6" s="13">
        <v>3</v>
      </c>
      <c r="L6" s="10">
        <f t="shared" si="3"/>
        <v>180</v>
      </c>
      <c r="M6" s="13">
        <v>67</v>
      </c>
      <c r="N6" s="10">
        <v>70</v>
      </c>
      <c r="O6" s="10">
        <v>10</v>
      </c>
      <c r="P6" s="10">
        <f t="shared" si="4"/>
        <v>90.213702052909</v>
      </c>
      <c r="Q6" s="9"/>
      <c r="R6" s="9"/>
      <c r="S6" s="9"/>
    </row>
    <row r="7" spans="2:19" ht="12.75">
      <c r="B7" s="2">
        <f t="shared" si="2"/>
        <v>39</v>
      </c>
      <c r="C7" s="2">
        <f t="shared" si="0"/>
        <v>1.9546302111463612</v>
      </c>
      <c r="D7" s="2">
        <f>C7/60</f>
        <v>0.032577170185772684</v>
      </c>
      <c r="E7" s="6">
        <f t="shared" si="1"/>
        <v>0.0013573820910738619</v>
      </c>
      <c r="F7" s="12">
        <v>83</v>
      </c>
      <c r="G7" s="2">
        <v>70</v>
      </c>
      <c r="H7" s="2">
        <v>10</v>
      </c>
      <c r="K7" s="13">
        <v>4</v>
      </c>
      <c r="L7" s="10">
        <f t="shared" si="3"/>
        <v>240</v>
      </c>
      <c r="M7" s="13">
        <v>68</v>
      </c>
      <c r="N7" s="10">
        <v>70</v>
      </c>
      <c r="O7" s="10">
        <v>10</v>
      </c>
      <c r="P7" s="10">
        <f t="shared" si="4"/>
        <v>151.42976267524637</v>
      </c>
      <c r="Q7" s="9"/>
      <c r="R7" s="9"/>
      <c r="S7" s="9"/>
    </row>
    <row r="8" spans="2:19" ht="12.75">
      <c r="B8" s="2">
        <f t="shared" si="2"/>
        <v>39</v>
      </c>
      <c r="C8" s="2">
        <f t="shared" si="0"/>
        <v>3.9</v>
      </c>
      <c r="D8" s="2">
        <f aca="true" t="shared" si="5" ref="D8:D22">C8/60</f>
        <v>0.065</v>
      </c>
      <c r="E8" s="6">
        <f t="shared" si="1"/>
        <v>0.0027083333333333334</v>
      </c>
      <c r="F8" s="12">
        <v>80</v>
      </c>
      <c r="G8" s="2">
        <v>70</v>
      </c>
      <c r="H8" s="2">
        <v>10</v>
      </c>
      <c r="K8" s="13">
        <v>5</v>
      </c>
      <c r="L8" s="10">
        <f t="shared" si="3"/>
        <v>300</v>
      </c>
      <c r="M8" s="13">
        <v>69</v>
      </c>
      <c r="N8" s="10">
        <v>70</v>
      </c>
      <c r="O8" s="10">
        <v>10</v>
      </c>
      <c r="P8" s="10">
        <f t="shared" si="4"/>
        <v>238.29847041728445</v>
      </c>
      <c r="Q8" s="9"/>
      <c r="R8" s="9"/>
      <c r="S8" s="9"/>
    </row>
    <row r="9" spans="2:19" ht="12.75">
      <c r="B9" s="2">
        <f t="shared" si="2"/>
        <v>39</v>
      </c>
      <c r="C9" s="2">
        <f t="shared" si="0"/>
        <v>6.181083450598341</v>
      </c>
      <c r="D9" s="2">
        <f t="shared" si="5"/>
        <v>0.10301805750997235</v>
      </c>
      <c r="E9" s="6">
        <f t="shared" si="1"/>
        <v>0.004292419062915514</v>
      </c>
      <c r="F9" s="12">
        <v>78</v>
      </c>
      <c r="G9" s="2">
        <v>70</v>
      </c>
      <c r="H9" s="2">
        <v>10</v>
      </c>
      <c r="K9" s="13">
        <v>6</v>
      </c>
      <c r="L9" s="10">
        <f t="shared" si="3"/>
        <v>360</v>
      </c>
      <c r="M9" s="13">
        <v>70</v>
      </c>
      <c r="N9" s="10">
        <v>70</v>
      </c>
      <c r="O9" s="10">
        <v>10</v>
      </c>
      <c r="P9" s="10">
        <f t="shared" si="4"/>
        <v>360</v>
      </c>
      <c r="Q9" s="9"/>
      <c r="R9" s="9"/>
      <c r="S9" s="9"/>
    </row>
    <row r="10" spans="2:19" ht="12.75">
      <c r="B10" s="2">
        <f t="shared" si="2"/>
        <v>39</v>
      </c>
      <c r="C10" s="2">
        <f t="shared" si="0"/>
        <v>12.33288287465668</v>
      </c>
      <c r="D10" s="2">
        <f t="shared" si="5"/>
        <v>0.20554804791094466</v>
      </c>
      <c r="E10" s="6">
        <f t="shared" si="1"/>
        <v>0.00856450199628936</v>
      </c>
      <c r="F10" s="12">
        <v>75</v>
      </c>
      <c r="G10" s="2">
        <v>70</v>
      </c>
      <c r="H10" s="2">
        <v>10</v>
      </c>
      <c r="K10" s="13">
        <v>7</v>
      </c>
      <c r="L10" s="10">
        <f t="shared" si="3"/>
        <v>420</v>
      </c>
      <c r="M10" s="13">
        <v>71</v>
      </c>
      <c r="N10" s="10">
        <v>70</v>
      </c>
      <c r="O10" s="10">
        <v>10</v>
      </c>
      <c r="P10" s="10">
        <f t="shared" si="4"/>
        <v>528.7486729535502</v>
      </c>
      <c r="Q10" s="9"/>
      <c r="R10" s="9"/>
      <c r="S10" s="9"/>
    </row>
    <row r="11" spans="2:19" ht="12.75">
      <c r="B11" s="2">
        <f t="shared" si="2"/>
        <v>39</v>
      </c>
      <c r="C11" s="2">
        <f t="shared" si="0"/>
        <v>15.52617965158639</v>
      </c>
      <c r="D11" s="2">
        <f t="shared" si="5"/>
        <v>0.25876966085977315</v>
      </c>
      <c r="E11" s="6">
        <f t="shared" si="1"/>
        <v>0.010782069202490549</v>
      </c>
      <c r="F11" s="12">
        <v>74</v>
      </c>
      <c r="G11" s="2">
        <v>70</v>
      </c>
      <c r="H11" s="2">
        <v>10</v>
      </c>
      <c r="K11" s="13">
        <v>8</v>
      </c>
      <c r="L11" s="10">
        <f t="shared" si="3"/>
        <v>480</v>
      </c>
      <c r="M11" s="13">
        <v>72</v>
      </c>
      <c r="N11" s="10">
        <v>70</v>
      </c>
      <c r="O11" s="10">
        <v>10</v>
      </c>
      <c r="P11" s="10">
        <f t="shared" si="4"/>
        <v>760.7487323813345</v>
      </c>
      <c r="Q11" s="9"/>
      <c r="R11" s="9"/>
      <c r="S11" s="9"/>
    </row>
    <row r="12" spans="2:19" ht="12.75">
      <c r="B12" s="2">
        <f t="shared" si="2"/>
        <v>39</v>
      </c>
      <c r="C12" s="2">
        <f t="shared" si="0"/>
        <v>24.607336434727536</v>
      </c>
      <c r="D12" s="2">
        <f t="shared" si="5"/>
        <v>0.4101222739121256</v>
      </c>
      <c r="E12" s="6">
        <f t="shared" si="1"/>
        <v>0.0170884280796719</v>
      </c>
      <c r="F12" s="12">
        <v>72</v>
      </c>
      <c r="G12" s="2">
        <v>70</v>
      </c>
      <c r="H12" s="2">
        <v>10</v>
      </c>
      <c r="K12" s="13">
        <v>9</v>
      </c>
      <c r="L12" s="10">
        <f t="shared" si="3"/>
        <v>540</v>
      </c>
      <c r="M12" s="13">
        <v>73</v>
      </c>
      <c r="N12" s="10">
        <v>70</v>
      </c>
      <c r="O12" s="10">
        <v>10</v>
      </c>
      <c r="P12" s="10">
        <f t="shared" si="4"/>
        <v>1077.441650083195</v>
      </c>
      <c r="Q12" s="9"/>
      <c r="R12" s="9"/>
      <c r="S12" s="9"/>
    </row>
    <row r="13" spans="2:19" ht="12.75">
      <c r="B13" s="2">
        <f t="shared" si="2"/>
        <v>39</v>
      </c>
      <c r="C13" s="2">
        <f t="shared" si="0"/>
        <v>39</v>
      </c>
      <c r="D13" s="2">
        <f t="shared" si="5"/>
        <v>0.65</v>
      </c>
      <c r="E13" s="6">
        <f t="shared" si="1"/>
        <v>0.027083333333333334</v>
      </c>
      <c r="F13" s="12">
        <v>70</v>
      </c>
      <c r="G13" s="2">
        <v>70</v>
      </c>
      <c r="H13" s="2">
        <v>10</v>
      </c>
      <c r="K13" s="13">
        <v>2</v>
      </c>
      <c r="L13" s="10">
        <f t="shared" si="3"/>
        <v>120</v>
      </c>
      <c r="M13" s="13">
        <v>80</v>
      </c>
      <c r="N13" s="10">
        <v>70</v>
      </c>
      <c r="O13" s="10">
        <v>10</v>
      </c>
      <c r="P13" s="10">
        <f t="shared" si="4"/>
        <v>1200</v>
      </c>
      <c r="Q13" s="9"/>
      <c r="R13" s="9"/>
      <c r="S13" s="9"/>
    </row>
    <row r="14" spans="2:19" ht="12.75">
      <c r="B14" s="2">
        <f t="shared" si="2"/>
        <v>39</v>
      </c>
      <c r="C14" s="2">
        <f t="shared" si="0"/>
        <v>49.098091059972525</v>
      </c>
      <c r="D14" s="2">
        <f t="shared" si="5"/>
        <v>0.8183015176662087</v>
      </c>
      <c r="E14" s="6">
        <f t="shared" si="1"/>
        <v>0.03409589656942536</v>
      </c>
      <c r="F14" s="12">
        <v>69</v>
      </c>
      <c r="G14" s="2">
        <v>70</v>
      </c>
      <c r="H14" s="2">
        <v>10</v>
      </c>
      <c r="K14" s="13">
        <v>3</v>
      </c>
      <c r="L14" s="10">
        <f t="shared" si="3"/>
        <v>180</v>
      </c>
      <c r="M14" s="13">
        <v>82</v>
      </c>
      <c r="N14" s="10">
        <v>70</v>
      </c>
      <c r="O14" s="10">
        <v>10</v>
      </c>
      <c r="P14" s="10">
        <f t="shared" si="4"/>
        <v>2852.8077464300045</v>
      </c>
      <c r="Q14" s="9"/>
      <c r="R14" s="9"/>
      <c r="S14" s="9"/>
    </row>
    <row r="15" spans="2:19" ht="12.75">
      <c r="B15" s="2">
        <f t="shared" si="2"/>
        <v>39</v>
      </c>
      <c r="C15" s="2">
        <f t="shared" si="0"/>
        <v>61.81083450598343</v>
      </c>
      <c r="D15" s="2">
        <f t="shared" si="5"/>
        <v>1.0301805750997237</v>
      </c>
      <c r="E15" s="6">
        <f t="shared" si="1"/>
        <v>0.04292419062915515</v>
      </c>
      <c r="F15" s="12">
        <v>68</v>
      </c>
      <c r="G15" s="2">
        <v>70</v>
      </c>
      <c r="H15" s="2">
        <v>10</v>
      </c>
      <c r="K15" s="13">
        <v>5</v>
      </c>
      <c r="L15" s="10">
        <f t="shared" si="3"/>
        <v>300</v>
      </c>
      <c r="M15" s="13">
        <v>83</v>
      </c>
      <c r="N15" s="10">
        <v>70</v>
      </c>
      <c r="O15" s="10">
        <v>10</v>
      </c>
      <c r="P15" s="10">
        <f t="shared" si="4"/>
        <v>5985.786944906641</v>
      </c>
      <c r="Q15" s="9"/>
      <c r="R15" s="9"/>
      <c r="S15" s="9"/>
    </row>
    <row r="16" spans="2:19" ht="12.75">
      <c r="B16" s="2">
        <f t="shared" si="2"/>
        <v>39</v>
      </c>
      <c r="C16" s="2">
        <f t="shared" si="0"/>
        <v>97.96357082887364</v>
      </c>
      <c r="D16" s="2">
        <f t="shared" si="5"/>
        <v>1.6327261804812274</v>
      </c>
      <c r="E16" s="6">
        <f t="shared" si="1"/>
        <v>0.06803025752005114</v>
      </c>
      <c r="F16" s="12">
        <v>66</v>
      </c>
      <c r="G16" s="2">
        <v>70</v>
      </c>
      <c r="H16" s="2">
        <v>10</v>
      </c>
      <c r="K16" s="13">
        <v>6</v>
      </c>
      <c r="L16" s="10">
        <f t="shared" si="3"/>
        <v>360</v>
      </c>
      <c r="M16" s="13">
        <v>85</v>
      </c>
      <c r="N16" s="10">
        <v>70</v>
      </c>
      <c r="O16" s="10">
        <v>10</v>
      </c>
      <c r="P16" s="10">
        <f t="shared" si="4"/>
        <v>11384.19957660617</v>
      </c>
      <c r="Q16" s="9"/>
      <c r="R16" s="9"/>
      <c r="S16" s="9"/>
    </row>
    <row r="17" spans="2:19" ht="12.75">
      <c r="B17" s="2">
        <f t="shared" si="2"/>
        <v>39</v>
      </c>
      <c r="C17" s="2">
        <f t="shared" si="0"/>
        <v>123.32882874656678</v>
      </c>
      <c r="D17" s="2">
        <f t="shared" si="5"/>
        <v>2.0554804791094465</v>
      </c>
      <c r="E17" s="6">
        <f t="shared" si="1"/>
        <v>0.0856450199628936</v>
      </c>
      <c r="F17" s="12">
        <v>65</v>
      </c>
      <c r="G17" s="2">
        <v>70</v>
      </c>
      <c r="H17" s="2">
        <v>10</v>
      </c>
      <c r="K17" s="9"/>
      <c r="L17" s="9"/>
      <c r="M17" s="9"/>
      <c r="N17" s="9"/>
      <c r="O17" s="9"/>
      <c r="P17" s="9"/>
      <c r="Q17" s="9"/>
      <c r="R17" s="9"/>
      <c r="S17" s="9"/>
    </row>
    <row r="18" spans="2:19" ht="12.75">
      <c r="B18" s="2">
        <f t="shared" si="2"/>
        <v>39</v>
      </c>
      <c r="C18" s="2">
        <f t="shared" si="0"/>
        <v>195.4630211146362</v>
      </c>
      <c r="D18" s="2">
        <f t="shared" si="5"/>
        <v>3.25771701857727</v>
      </c>
      <c r="E18" s="6">
        <f t="shared" si="1"/>
        <v>0.13573820910738624</v>
      </c>
      <c r="F18" s="12">
        <v>63</v>
      </c>
      <c r="G18" s="2">
        <v>70</v>
      </c>
      <c r="H18" s="2">
        <v>10</v>
      </c>
      <c r="K18" s="9"/>
      <c r="L18" s="9"/>
      <c r="M18" s="9"/>
      <c r="N18" s="9"/>
      <c r="O18" s="9"/>
      <c r="P18" s="9"/>
      <c r="Q18" s="9"/>
      <c r="R18" s="9"/>
      <c r="S18" s="9"/>
    </row>
    <row r="19" spans="2:19" ht="20.25">
      <c r="B19" s="2">
        <f t="shared" si="2"/>
        <v>39</v>
      </c>
      <c r="C19" s="2">
        <f t="shared" si="0"/>
        <v>390</v>
      </c>
      <c r="D19" s="2">
        <f t="shared" si="5"/>
        <v>6.5</v>
      </c>
      <c r="E19" s="6">
        <f t="shared" si="1"/>
        <v>0.2708333333333333</v>
      </c>
      <c r="F19" s="12">
        <v>60</v>
      </c>
      <c r="G19" s="2">
        <v>70</v>
      </c>
      <c r="H19" s="2">
        <v>10</v>
      </c>
      <c r="I19" s="8"/>
      <c r="J19" s="19"/>
      <c r="K19" s="14" t="s">
        <v>18</v>
      </c>
      <c r="L19" s="14"/>
      <c r="M19" s="14"/>
      <c r="N19" s="9"/>
      <c r="O19" s="9"/>
      <c r="P19" s="9"/>
      <c r="Q19" s="9"/>
      <c r="R19" s="9"/>
      <c r="S19" s="9"/>
    </row>
    <row r="20" spans="2:19" ht="12.75">
      <c r="B20" s="2">
        <f t="shared" si="2"/>
        <v>39</v>
      </c>
      <c r="C20" s="2">
        <f t="shared" si="0"/>
        <v>490.9809105997255</v>
      </c>
      <c r="D20" s="2">
        <f t="shared" si="5"/>
        <v>8.183015176662092</v>
      </c>
      <c r="E20" s="6">
        <f t="shared" si="1"/>
        <v>0.3409589656942538</v>
      </c>
      <c r="F20" s="12">
        <v>59</v>
      </c>
      <c r="G20" s="2">
        <v>70</v>
      </c>
      <c r="H20" s="2">
        <v>10</v>
      </c>
      <c r="I20" s="7"/>
      <c r="J20" s="20"/>
      <c r="K20" s="9"/>
      <c r="L20" s="9"/>
      <c r="M20" s="9"/>
      <c r="N20" s="9"/>
      <c r="O20" s="9"/>
      <c r="P20" s="9"/>
      <c r="Q20" s="9"/>
      <c r="R20" s="9"/>
      <c r="S20" s="9"/>
    </row>
    <row r="21" spans="2:19" ht="12.75">
      <c r="B21" s="2">
        <f t="shared" si="2"/>
        <v>39</v>
      </c>
      <c r="C21" s="2">
        <f>B21/(10^((F21-G21)/H21))</f>
        <v>618.1083450598344</v>
      </c>
      <c r="D21" s="2">
        <f t="shared" si="5"/>
        <v>10.30180575099724</v>
      </c>
      <c r="E21" s="6">
        <f t="shared" si="1"/>
        <v>0.4292419062915516</v>
      </c>
      <c r="F21" s="12">
        <v>58</v>
      </c>
      <c r="G21" s="2">
        <v>70</v>
      </c>
      <c r="H21" s="2">
        <v>10</v>
      </c>
      <c r="I21" s="7"/>
      <c r="J21" s="20"/>
      <c r="K21" s="9"/>
      <c r="L21" s="9"/>
      <c r="M21" s="9"/>
      <c r="N21" s="9"/>
      <c r="O21" s="9"/>
      <c r="P21" s="9"/>
      <c r="Q21" s="9"/>
      <c r="R21" s="9"/>
      <c r="S21" s="9"/>
    </row>
    <row r="22" spans="2:19" ht="12.75">
      <c r="B22" s="2">
        <f t="shared" si="2"/>
        <v>39</v>
      </c>
      <c r="C22" s="2">
        <f>B22/(10^((F22-G22)/H22))</f>
        <v>1233.2882874656682</v>
      </c>
      <c r="D22" s="2">
        <f t="shared" si="5"/>
        <v>20.55480479109447</v>
      </c>
      <c r="E22" s="6">
        <f t="shared" si="1"/>
        <v>0.8564501996289362</v>
      </c>
      <c r="F22" s="12">
        <v>55</v>
      </c>
      <c r="G22" s="2">
        <v>70</v>
      </c>
      <c r="H22" s="2">
        <v>10</v>
      </c>
      <c r="I22" s="8"/>
      <c r="J22" s="19"/>
      <c r="K22" s="9"/>
      <c r="L22" s="9"/>
      <c r="M22" s="9"/>
      <c r="N22" s="9"/>
      <c r="O22" s="9"/>
      <c r="P22" s="9"/>
      <c r="Q22" s="9"/>
      <c r="R22" s="9"/>
      <c r="S22" s="9"/>
    </row>
    <row r="23" spans="2:19" ht="12.75">
      <c r="B23" s="5" t="s">
        <v>6</v>
      </c>
      <c r="K23" s="9"/>
      <c r="L23" s="9"/>
      <c r="M23" s="9"/>
      <c r="N23" s="9"/>
      <c r="O23" s="9"/>
      <c r="P23" s="9"/>
      <c r="Q23" s="9"/>
      <c r="R23" s="9"/>
      <c r="S23" s="9"/>
    </row>
    <row r="24" spans="2:19" ht="12.75">
      <c r="B24" s="5" t="s">
        <v>8</v>
      </c>
      <c r="K24" s="9"/>
      <c r="L24" s="9"/>
      <c r="M24" s="9"/>
      <c r="N24" s="9"/>
      <c r="O24" s="9"/>
      <c r="P24" s="9"/>
      <c r="Q24" s="9"/>
      <c r="R24" s="9"/>
      <c r="S24" s="9"/>
    </row>
    <row r="25" spans="2:19" ht="12.75">
      <c r="B25" s="5" t="s">
        <v>3</v>
      </c>
      <c r="K25" s="9"/>
      <c r="L25" s="9"/>
      <c r="M25" s="9"/>
      <c r="N25" s="9"/>
      <c r="O25" s="9"/>
      <c r="P25" s="9"/>
      <c r="Q25" s="9"/>
      <c r="R25" s="9"/>
      <c r="S25" s="9"/>
    </row>
    <row r="26" spans="2:19" ht="12.75">
      <c r="B26" s="5" t="s">
        <v>4</v>
      </c>
      <c r="K26" s="9"/>
      <c r="L26" s="9"/>
      <c r="M26" s="9"/>
      <c r="N26" s="9"/>
      <c r="O26" s="9"/>
      <c r="P26" s="9"/>
      <c r="Q26" s="9"/>
      <c r="R26" s="9"/>
      <c r="S26" s="9"/>
    </row>
    <row r="27" spans="11:19" ht="12.75">
      <c r="K27" s="9"/>
      <c r="L27" s="9"/>
      <c r="M27" s="9"/>
      <c r="N27" s="9"/>
      <c r="O27" s="9"/>
      <c r="P27" s="9"/>
      <c r="Q27" s="9"/>
      <c r="R27" s="9"/>
      <c r="S27" s="9"/>
    </row>
    <row r="28" spans="11:19" ht="12.75">
      <c r="K28" s="9"/>
      <c r="L28" s="9"/>
      <c r="M28" s="9"/>
      <c r="N28" s="9"/>
      <c r="O28" s="9"/>
      <c r="P28" s="9"/>
      <c r="Q28" s="9"/>
      <c r="R28" s="9"/>
      <c r="S28" s="9"/>
    </row>
  </sheetData>
  <sheetProtection/>
  <mergeCells count="2">
    <mergeCell ref="A1:H1"/>
    <mergeCell ref="K1:N2"/>
  </mergeCells>
  <printOptions/>
  <pageMargins left="0.787401575" right="0.787401575" top="0.984251969" bottom="0.984251969" header="0.4921259845" footer="0.4921259845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francois</cp:lastModifiedBy>
  <cp:lastPrinted>2018-11-24T04:43:56Z</cp:lastPrinted>
  <dcterms:created xsi:type="dcterms:W3CDTF">1996-10-21T11:03:58Z</dcterms:created>
  <dcterms:modified xsi:type="dcterms:W3CDTF">2018-11-24T04:44:11Z</dcterms:modified>
  <cp:category/>
  <cp:version/>
  <cp:contentType/>
  <cp:contentStatus/>
</cp:coreProperties>
</file>