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F5" i="1" s="1"/>
  <c r="E6" i="1" l="1"/>
  <c r="G5" i="1"/>
  <c r="I5" i="1" s="1"/>
  <c r="E7" i="1" l="1"/>
  <c r="H7" i="1" s="1"/>
  <c r="H6" i="1"/>
  <c r="F6" i="1" l="1"/>
  <c r="G6" i="1" s="1"/>
  <c r="I6" i="1" s="1"/>
  <c r="F7" i="1"/>
  <c r="G7" i="1" s="1"/>
  <c r="I7" i="1" s="1"/>
  <c r="E8" i="1"/>
  <c r="H8" i="1" s="1"/>
  <c r="F8" i="1" l="1"/>
  <c r="G8" i="1" s="1"/>
  <c r="I8" i="1" s="1"/>
  <c r="E9" i="1"/>
  <c r="H9" i="1" s="1"/>
  <c r="F9" i="1" l="1"/>
  <c r="G9" i="1" s="1"/>
  <c r="I9" i="1" s="1"/>
</calcChain>
</file>

<file path=xl/sharedStrings.xml><?xml version="1.0" encoding="utf-8"?>
<sst xmlns="http://schemas.openxmlformats.org/spreadsheetml/2006/main" count="15" uniqueCount="15">
  <si>
    <t xml:space="preserve">bactérie </t>
  </si>
  <si>
    <t xml:space="preserve">température de cuisson </t>
  </si>
  <si>
    <t xml:space="preserve">Z bactrérie </t>
  </si>
  <si>
    <t>staphy Auré</t>
  </si>
  <si>
    <t>yersinia</t>
  </si>
  <si>
    <t xml:space="preserve">listeria </t>
  </si>
  <si>
    <t xml:space="preserve">eschérichia coli </t>
  </si>
  <si>
    <t xml:space="preserve">salmonella </t>
  </si>
  <si>
    <t xml:space="preserve">NB de Dt° voulues </t>
  </si>
  <si>
    <t xml:space="preserve">temps en heures </t>
  </si>
  <si>
    <t xml:space="preserve">outils de calcul pasteurisation pour les cuissons sous vide courtes </t>
  </si>
  <si>
    <t xml:space="preserve">ne modifier que les parties en vert </t>
  </si>
  <si>
    <t>durée décimale en minutes de cuisson pour 1 Dt°</t>
  </si>
  <si>
    <t xml:space="preserve">en minutes </t>
  </si>
  <si>
    <t>temps en min pour 1 Dt° à 58°c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</si>
</sst>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4" borderId="3" xfId="0" applyFill="1" applyBorder="1" applyAlignment="1">
      <alignment horizontal="center" vertical="center" wrapText="1"/>
    </xf>
    <xf numFmtId="2" fontId="0" fillId="4" borderId="3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2" fontId="5" fillId="9" borderId="1" xfId="0" applyNumberFormat="1" applyFont="1" applyFill="1" applyBorder="1" applyAlignment="1">
      <alignment horizontal="center"/>
    </xf>
    <xf numFmtId="2" fontId="0" fillId="9" borderId="0" xfId="0" applyNumberFormat="1" applyFill="1" applyBorder="1" applyAlignment="1">
      <alignment horizontal="center"/>
    </xf>
    <xf numFmtId="2" fontId="1" fillId="9" borderId="1" xfId="0" applyNumberFormat="1" applyFont="1" applyFill="1" applyBorder="1" applyAlignment="1">
      <alignment horizontal="center"/>
    </xf>
    <xf numFmtId="2" fontId="5" fillId="9" borderId="14" xfId="0" applyNumberFormat="1" applyFont="1" applyFill="1" applyBorder="1" applyAlignment="1">
      <alignment horizontal="center"/>
    </xf>
    <xf numFmtId="2" fontId="0" fillId="9" borderId="1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J12" sqref="J12"/>
    </sheetView>
  </sheetViews>
  <sheetFormatPr baseColWidth="10" defaultColWidth="9.140625" defaultRowHeight="15" x14ac:dyDescent="0.25"/>
  <cols>
    <col min="1" max="1" width="19.140625" style="1" customWidth="1"/>
    <col min="2" max="2" width="15" style="1" customWidth="1"/>
    <col min="3" max="3" width="5.28515625" style="1" customWidth="1"/>
    <col min="4" max="4" width="13.7109375" style="1" customWidth="1"/>
    <col min="5" max="5" width="13" style="1" customWidth="1"/>
    <col min="6" max="6" width="15.7109375" style="2" customWidth="1"/>
    <col min="7" max="7" width="16.28515625" style="1" customWidth="1"/>
    <col min="8" max="8" width="8.42578125" style="1" customWidth="1"/>
    <col min="9" max="16384" width="9.140625" style="1"/>
  </cols>
  <sheetData>
    <row r="1" spans="1:9" ht="21" x14ac:dyDescent="0.35">
      <c r="A1" s="18" t="s">
        <v>10</v>
      </c>
      <c r="B1" s="19"/>
      <c r="C1" s="19"/>
      <c r="D1" s="19"/>
      <c r="E1" s="19"/>
      <c r="F1" s="19"/>
      <c r="G1" s="19"/>
      <c r="H1" s="19"/>
      <c r="I1" s="20"/>
    </row>
    <row r="2" spans="1:9" ht="30.75" customHeight="1" x14ac:dyDescent="0.25">
      <c r="A2" s="21" t="s">
        <v>0</v>
      </c>
      <c r="B2" s="23" t="s">
        <v>14</v>
      </c>
      <c r="C2" s="23">
        <v>58</v>
      </c>
      <c r="D2" s="25" t="s">
        <v>2</v>
      </c>
      <c r="E2" s="25" t="s">
        <v>1</v>
      </c>
      <c r="F2" s="27" t="s">
        <v>12</v>
      </c>
      <c r="G2" s="30" t="s">
        <v>8</v>
      </c>
      <c r="H2" s="31"/>
      <c r="I2" s="29">
        <v>13</v>
      </c>
    </row>
    <row r="3" spans="1:9" s="3" customFormat="1" ht="32.25" customHeight="1" x14ac:dyDescent="0.25">
      <c r="A3" s="22"/>
      <c r="B3" s="24"/>
      <c r="C3" s="24"/>
      <c r="D3" s="26"/>
      <c r="E3" s="26"/>
      <c r="F3" s="28"/>
      <c r="G3" s="32" t="s">
        <v>9</v>
      </c>
      <c r="H3" s="33"/>
      <c r="I3" s="34" t="s">
        <v>13</v>
      </c>
    </row>
    <row r="4" spans="1:9" s="3" customFormat="1" ht="8.25" customHeight="1" x14ac:dyDescent="0.25">
      <c r="A4" s="7"/>
      <c r="B4" s="4"/>
      <c r="C4" s="6">
        <v>58</v>
      </c>
      <c r="D4" s="4"/>
      <c r="E4" s="4"/>
      <c r="F4" s="5"/>
      <c r="G4" s="32"/>
      <c r="H4" s="32"/>
      <c r="I4" s="32"/>
    </row>
    <row r="5" spans="1:9" ht="15.75" x14ac:dyDescent="0.25">
      <c r="A5" s="9" t="s">
        <v>3</v>
      </c>
      <c r="B5" s="10">
        <v>0.49</v>
      </c>
      <c r="C5" s="11"/>
      <c r="D5" s="10">
        <v>4.8</v>
      </c>
      <c r="E5" s="12">
        <v>53</v>
      </c>
      <c r="F5" s="13">
        <f>IF(H5=0,B5,IF(H5&gt;0,B5/(H5*10),B5*(H5*10)*-1))</f>
        <v>5.104166666666667</v>
      </c>
      <c r="G5" s="35">
        <f>I$2*F5/60</f>
        <v>1.1059027777777779</v>
      </c>
      <c r="H5" s="36">
        <f>(E5-C$2)/D5</f>
        <v>-1.0416666666666667</v>
      </c>
      <c r="I5" s="37">
        <f>G5*60</f>
        <v>66.354166666666671</v>
      </c>
    </row>
    <row r="6" spans="1:9" ht="15.75" x14ac:dyDescent="0.25">
      <c r="A6" s="9" t="s">
        <v>4</v>
      </c>
      <c r="B6" s="10">
        <v>0.93</v>
      </c>
      <c r="C6" s="11"/>
      <c r="D6" s="10">
        <v>5</v>
      </c>
      <c r="E6" s="12">
        <f>E5</f>
        <v>53</v>
      </c>
      <c r="F6" s="13">
        <f t="shared" ref="F6:F9" si="0">IF(H6=0,B6,IF(H6&gt;0,B6/(H6*10),B6*(H6*10)*-1))</f>
        <v>9.3000000000000007</v>
      </c>
      <c r="G6" s="35">
        <f t="shared" ref="G6:G9" si="1">I$2*F6/60</f>
        <v>2.0150000000000001</v>
      </c>
      <c r="H6" s="36">
        <f t="shared" ref="H6:H9" si="2">(E6-C$2)/D6</f>
        <v>-1</v>
      </c>
      <c r="I6" s="37">
        <f t="shared" ref="I6:I9" si="3">G6*60</f>
        <v>120.9</v>
      </c>
    </row>
    <row r="7" spans="1:9" ht="15.75" x14ac:dyDescent="0.25">
      <c r="A7" s="9" t="s">
        <v>5</v>
      </c>
      <c r="B7" s="10">
        <v>0.82</v>
      </c>
      <c r="C7" s="11"/>
      <c r="D7" s="10">
        <v>5.7</v>
      </c>
      <c r="E7" s="12">
        <f t="shared" ref="E7:E9" si="4">E6</f>
        <v>53</v>
      </c>
      <c r="F7" s="13">
        <f t="shared" si="0"/>
        <v>7.1929824561403493</v>
      </c>
      <c r="G7" s="35">
        <f t="shared" si="1"/>
        <v>1.5584795321637424</v>
      </c>
      <c r="H7" s="36">
        <f t="shared" si="2"/>
        <v>-0.8771929824561403</v>
      </c>
      <c r="I7" s="37">
        <f t="shared" si="3"/>
        <v>93.508771929824547</v>
      </c>
    </row>
    <row r="8" spans="1:9" ht="15.75" x14ac:dyDescent="0.25">
      <c r="A8" s="9" t="s">
        <v>6</v>
      </c>
      <c r="B8" s="10">
        <v>5</v>
      </c>
      <c r="C8" s="11"/>
      <c r="D8" s="10">
        <v>5.3</v>
      </c>
      <c r="E8" s="12">
        <f t="shared" si="4"/>
        <v>53</v>
      </c>
      <c r="F8" s="13">
        <f t="shared" si="0"/>
        <v>47.169811320754718</v>
      </c>
      <c r="G8" s="35">
        <f t="shared" si="1"/>
        <v>10.220125786163521</v>
      </c>
      <c r="H8" s="36">
        <f t="shared" si="2"/>
        <v>-0.94339622641509435</v>
      </c>
      <c r="I8" s="37">
        <f t="shared" si="3"/>
        <v>613.20754716981128</v>
      </c>
    </row>
    <row r="9" spans="1:9" ht="16.5" thickBot="1" x14ac:dyDescent="0.3">
      <c r="A9" s="14" t="s">
        <v>7</v>
      </c>
      <c r="B9" s="15">
        <v>1.19</v>
      </c>
      <c r="C9" s="16"/>
      <c r="D9" s="15">
        <v>4.7</v>
      </c>
      <c r="E9" s="17">
        <f t="shared" si="4"/>
        <v>53</v>
      </c>
      <c r="F9" s="13">
        <f t="shared" si="0"/>
        <v>12.659574468085106</v>
      </c>
      <c r="G9" s="38">
        <f t="shared" si="1"/>
        <v>2.7429078014184398</v>
      </c>
      <c r="H9" s="39">
        <f t="shared" si="2"/>
        <v>-1.0638297872340425</v>
      </c>
      <c r="I9" s="37">
        <f t="shared" si="3"/>
        <v>164.57446808510639</v>
      </c>
    </row>
    <row r="10" spans="1:9" x14ac:dyDescent="0.25">
      <c r="H10" s="2"/>
    </row>
    <row r="11" spans="1:9" ht="28.5" x14ac:dyDescent="0.45">
      <c r="A11" s="8"/>
      <c r="B11" s="8" t="s">
        <v>11</v>
      </c>
      <c r="C11" s="8"/>
      <c r="D11" s="8"/>
      <c r="H11" s="2"/>
    </row>
    <row r="12" spans="1:9" x14ac:dyDescent="0.25">
      <c r="H12" s="2"/>
    </row>
    <row r="13" spans="1:9" x14ac:dyDescent="0.25">
      <c r="H13" s="2"/>
    </row>
    <row r="14" spans="1:9" x14ac:dyDescent="0.25">
      <c r="H14" s="2"/>
    </row>
  </sheetData>
  <mergeCells count="8">
    <mergeCell ref="A1:I1"/>
    <mergeCell ref="A2:A3"/>
    <mergeCell ref="B2:B3"/>
    <mergeCell ref="D2:D3"/>
    <mergeCell ref="E2:E3"/>
    <mergeCell ref="F2:F3"/>
    <mergeCell ref="C2:C3"/>
    <mergeCell ref="G2:H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2020-11-08T10:15:26Z</dcterms:modified>
</cp:coreProperties>
</file>